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000" windowHeight="11835" activeTab="1"/>
  </bookViews>
  <sheets>
    <sheet name="Computations" sheetId="1" r:id="rId1"/>
    <sheet name="Plots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2" i="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"/>
  <c r="J1" s="1"/>
  <c r="H2"/>
  <c r="I2" s="1"/>
  <c r="J2" s="1"/>
  <c r="H3"/>
  <c r="I3"/>
  <c r="J3" s="1"/>
  <c r="H4"/>
  <c r="I4" s="1"/>
  <c r="J4" s="1"/>
  <c r="H5"/>
  <c r="I5"/>
  <c r="J5"/>
  <c r="H6"/>
  <c r="I6" s="1"/>
  <c r="J6" s="1"/>
  <c r="H7"/>
  <c r="I7"/>
  <c r="J7"/>
  <c r="H8"/>
  <c r="I8" s="1"/>
  <c r="J8" s="1"/>
  <c r="H9"/>
  <c r="I9" s="1"/>
  <c r="J9" s="1"/>
  <c r="H10"/>
  <c r="I10"/>
  <c r="J10" s="1"/>
  <c r="H11"/>
  <c r="I11" s="1"/>
  <c r="J11" s="1"/>
  <c r="H12"/>
  <c r="I12" s="1"/>
  <c r="J12" s="1"/>
  <c r="H13"/>
  <c r="I13"/>
  <c r="J13" s="1"/>
  <c r="H14"/>
  <c r="I14"/>
  <c r="J14" s="1"/>
  <c r="H15"/>
  <c r="I15" s="1"/>
  <c r="J15" s="1"/>
  <c r="H16"/>
  <c r="I16"/>
  <c r="J16"/>
  <c r="H17"/>
  <c r="I17" s="1"/>
  <c r="J17" s="1"/>
  <c r="H18"/>
  <c r="I18"/>
  <c r="J18"/>
  <c r="H19"/>
  <c r="I19"/>
  <c r="J19" s="1"/>
  <c r="H20"/>
  <c r="I20" s="1"/>
  <c r="J20" s="1"/>
  <c r="H21"/>
  <c r="I21"/>
  <c r="J21" s="1"/>
  <c r="H22"/>
  <c r="I22" s="1"/>
  <c r="J22" s="1"/>
  <c r="H23"/>
  <c r="I23"/>
  <c r="J23"/>
  <c r="H24"/>
  <c r="I24"/>
  <c r="J24" s="1"/>
  <c r="H25"/>
  <c r="I25" s="1"/>
  <c r="J25" s="1"/>
  <c r="H26"/>
  <c r="I26" s="1"/>
  <c r="J26" s="1"/>
  <c r="H27"/>
  <c r="I27" s="1"/>
  <c r="J27" s="1"/>
  <c r="H28"/>
  <c r="I28"/>
  <c r="J28" s="1"/>
  <c r="H29"/>
  <c r="I29" s="1"/>
  <c r="J29" s="1"/>
  <c r="H30"/>
  <c r="I30"/>
  <c r="J30" s="1"/>
  <c r="H31"/>
  <c r="I31" s="1"/>
  <c r="J31" s="1"/>
  <c r="H32"/>
  <c r="I32"/>
  <c r="J32" s="1"/>
  <c r="H33"/>
  <c r="I33" s="1"/>
  <c r="J33" s="1"/>
  <c r="H34"/>
  <c r="I34"/>
  <c r="J34" s="1"/>
  <c r="H35"/>
  <c r="I35" s="1"/>
  <c r="J35" s="1"/>
  <c r="H36"/>
  <c r="I36"/>
  <c r="J36"/>
  <c r="I1"/>
  <c r="H1"/>
  <c r="E16" i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G2"/>
  <c r="H2" s="1"/>
  <c r="D3"/>
  <c r="D4"/>
  <c r="D5"/>
  <c r="D6"/>
  <c r="D7"/>
  <c r="D8"/>
  <c r="D9"/>
  <c r="D10"/>
  <c r="D11"/>
  <c r="D2"/>
  <c r="G13" l="1"/>
  <c r="H13"/>
</calcChain>
</file>

<file path=xl/sharedStrings.xml><?xml version="1.0" encoding="utf-8"?>
<sst xmlns="http://schemas.openxmlformats.org/spreadsheetml/2006/main" count="6" uniqueCount="6">
  <si>
    <t>X-X0</t>
  </si>
  <si>
    <t>Y-Y0</t>
  </si>
  <si>
    <t>Intensity</t>
  </si>
  <si>
    <t>Max Pixel</t>
  </si>
  <si>
    <t>Anti-blooming</t>
  </si>
  <si>
    <t>Inclination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</si>
</sst>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Plots!$E$1:$E$36</c:f>
              <c:numCache>
                <c:formatCode>General</c:formatCode>
                <c:ptCount val="36"/>
                <c:pt idx="0">
                  <c:v>9.8718333138641761</c:v>
                </c:pt>
                <c:pt idx="1">
                  <c:v>9.9007879952387139</c:v>
                </c:pt>
                <c:pt idx="2">
                  <c:v>9.9305360534879838</c:v>
                </c:pt>
                <c:pt idx="3">
                  <c:v>9.9611221945305122</c:v>
                </c:pt>
                <c:pt idx="4">
                  <c:v>9.9925950128005638</c:v>
                </c:pt>
                <c:pt idx="5">
                  <c:v>10.025007455711483</c:v>
                </c:pt>
                <c:pt idx="6">
                  <c:v>10.058417359606436</c:v>
                </c:pt>
                <c:pt idx="7">
                  <c:v>10.092888070820518</c:v>
                </c:pt>
                <c:pt idx="8">
                  <c:v>10.128489168607045</c:v>
                </c:pt>
                <c:pt idx="9">
                  <c:v>10.165297310658811</c:v>
                </c:pt>
                <c:pt idx="10">
                  <c:v>10.203397227050653</c:v>
                </c:pt>
                <c:pt idx="11">
                  <c:v>10.242882895008734</c:v>
                </c:pt>
                <c:pt idx="12">
                  <c:v>10.283858935479156</c:v>
                </c:pt>
                <c:pt idx="13">
                  <c:v>10.326442283726106</c:v>
                </c:pt>
                <c:pt idx="14">
                  <c:v>10.370764201127185</c:v>
                </c:pt>
                <c:pt idx="15">
                  <c:v>10.416972715362219</c:v>
                </c:pt>
                <c:pt idx="16">
                  <c:v>10.465235603350685</c:v>
                </c:pt>
                <c:pt idx="17">
                  <c:v>10.515744068571403</c:v>
                </c:pt>
                <c:pt idx="18">
                  <c:v>10.568717316246248</c:v>
                </c:pt>
                <c:pt idx="19">
                  <c:v>10.624408303024127</c:v>
                </c:pt>
                <c:pt idx="20">
                  <c:v>10.683111042647937</c:v>
                </c:pt>
                <c:pt idx="21">
                  <c:v>10.745170001960517</c:v>
                </c:pt>
                <c:pt idx="22">
                  <c:v>10.810992348766389</c:v>
                </c:pt>
                <c:pt idx="23">
                  <c:v>10.881064157766998</c:v>
                </c:pt>
                <c:pt idx="24">
                  <c:v>10.955972216210606</c:v>
                </c:pt>
                <c:pt idx="25">
                  <c:v>11.036433924639109</c:v>
                </c:pt>
                <c:pt idx="26">
                  <c:v>11.123339190287139</c:v>
                </c:pt>
                <c:pt idx="27">
                  <c:v>11.217810592510638</c:v>
                </c:pt>
                <c:pt idx="28">
                  <c:v>11.321292305406201</c:v>
                </c:pt>
                <c:pt idx="29">
                  <c:v>11.435686031807888</c:v>
                </c:pt>
                <c:pt idx="30">
                  <c:v>11.563567337926342</c:v>
                </c:pt>
                <c:pt idx="31">
                  <c:v>11.708547205370559</c:v>
                </c:pt>
                <c:pt idx="32">
                  <c:v>11.875914179447092</c:v>
                </c:pt>
                <c:pt idx="33">
                  <c:v>12.073867294566154</c:v>
                </c:pt>
                <c:pt idx="34">
                  <c:v>12.316142327086295</c:v>
                </c:pt>
                <c:pt idx="35">
                  <c:v>12.628489168607045</c:v>
                </c:pt>
              </c:numCache>
            </c:numRef>
          </c:xVal>
          <c:yVal>
            <c:numRef>
              <c:f>Plots!$H$1:$H$36</c:f>
              <c:numCache>
                <c:formatCode>General</c:formatCode>
                <c:ptCount val="36"/>
                <c:pt idx="0">
                  <c:v>-9.3915593005920286</c:v>
                </c:pt>
                <c:pt idx="1">
                  <c:v>-9.371258693526654</c:v>
                </c:pt>
                <c:pt idx="2">
                  <c:v>-9.3505712708561113</c:v>
                </c:pt>
                <c:pt idx="3">
                  <c:v>-9.3294820047021538</c:v>
                </c:pt>
                <c:pt idx="4">
                  <c:v>-9.3079749740537228</c:v>
                </c:pt>
                <c:pt idx="5">
                  <c:v>-9.2860332925601838</c:v>
                </c:pt>
                <c:pt idx="6">
                  <c:v>-9.2636390288766552</c:v>
                </c:pt>
                <c:pt idx="7">
                  <c:v>-9.2407731186201651</c:v>
                </c:pt>
                <c:pt idx="8">
                  <c:v>-9.2174152668534557</c:v>
                </c:pt>
                <c:pt idx="9">
                  <c:v>-9.1935438398466331</c:v>
                </c:pt>
                <c:pt idx="10">
                  <c:v>-9.1691357446700401</c:v>
                </c:pt>
                <c:pt idx="11">
                  <c:v>-9.1441662949388327</c:v>
                </c:pt>
                <c:pt idx="12">
                  <c:v>-9.115662948898521</c:v>
                </c:pt>
                <c:pt idx="13">
                  <c:v>-9.0835160769973129</c:v>
                </c:pt>
                <c:pt idx="14">
                  <c:v>-9.0485714450690029</c:v>
                </c:pt>
                <c:pt idx="15">
                  <c:v>-9.0124646037387421</c:v>
                </c:pt>
                <c:pt idx="16">
                  <c:v>-8.9751155786418071</c:v>
                </c:pt>
                <c:pt idx="17">
                  <c:v>-8.9364358455355006</c:v>
                </c:pt>
                <c:pt idx="18">
                  <c:v>-8.8963270663893006</c:v>
                </c:pt>
                <c:pt idx="19">
                  <c:v>-8.8546795829313911</c:v>
                </c:pt>
                <c:pt idx="20">
                  <c:v>-8.8096120025399252</c:v>
                </c:pt>
                <c:pt idx="21">
                  <c:v>-8.7539580173132023</c:v>
                </c:pt>
                <c:pt idx="22">
                  <c:v>-8.6890076512336112</c:v>
                </c:pt>
                <c:pt idx="23">
                  <c:v>-8.618935842233002</c:v>
                </c:pt>
                <c:pt idx="24">
                  <c:v>-8.5440277837893941</c:v>
                </c:pt>
                <c:pt idx="25">
                  <c:v>-8.463566075360891</c:v>
                </c:pt>
                <c:pt idx="26">
                  <c:v>-8.3766608097128614</c:v>
                </c:pt>
                <c:pt idx="27">
                  <c:v>-8.2821894074893621</c:v>
                </c:pt>
                <c:pt idx="28">
                  <c:v>-8.1787076945937986</c:v>
                </c:pt>
                <c:pt idx="29">
                  <c:v>-8.0643139681921117</c:v>
                </c:pt>
                <c:pt idx="30">
                  <c:v>-7.9364326620736581</c:v>
                </c:pt>
                <c:pt idx="31">
                  <c:v>-7.791452794629441</c:v>
                </c:pt>
                <c:pt idx="32">
                  <c:v>-7.6240858205529083</c:v>
                </c:pt>
                <c:pt idx="33">
                  <c:v>-7.4261327054338455</c:v>
                </c:pt>
                <c:pt idx="34">
                  <c:v>-7.1838576729137049</c:v>
                </c:pt>
                <c:pt idx="35">
                  <c:v>-6.8715108313929552</c:v>
                </c:pt>
              </c:numCache>
            </c:numRef>
          </c:yVal>
        </c:ser>
        <c:dLbls/>
        <c:axId val="71285760"/>
        <c:axId val="70508928"/>
      </c:scatterChart>
      <c:valAx>
        <c:axId val="71285760"/>
        <c:scaling>
          <c:orientation val="minMax"/>
          <c:max val="14"/>
          <c:min val="9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 = C - 2.5 * Log (Iab); Iab - anti-blooming corrected Intensity</a:t>
                </a:r>
              </a:p>
            </c:rich>
          </c:tx>
          <c:layout/>
        </c:title>
        <c:numFmt formatCode="General" sourceLinked="1"/>
        <c:tickLblPos val="nextTo"/>
        <c:crossAx val="70508928"/>
        <c:crosses val="autoZero"/>
        <c:crossBetween val="midCat"/>
      </c:valAx>
      <c:valAx>
        <c:axId val="70508928"/>
        <c:scaling>
          <c:orientation val="minMax"/>
          <c:max val="-5"/>
          <c:min val="-10"/>
        </c:scaling>
        <c:axPos val="l"/>
        <c:majorGridlines/>
        <c:minorGridlines/>
        <c:numFmt formatCode="General" sourceLinked="1"/>
        <c:tickLblPos val="nextTo"/>
        <c:crossAx val="7128576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6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Plots!$E$1:$E$36</c:f>
              <c:numCache>
                <c:formatCode>General</c:formatCode>
                <c:ptCount val="36"/>
                <c:pt idx="0">
                  <c:v>9.8718333138641761</c:v>
                </c:pt>
                <c:pt idx="1">
                  <c:v>9.9007879952387139</c:v>
                </c:pt>
                <c:pt idx="2">
                  <c:v>9.9305360534879838</c:v>
                </c:pt>
                <c:pt idx="3">
                  <c:v>9.9611221945305122</c:v>
                </c:pt>
                <c:pt idx="4">
                  <c:v>9.9925950128005638</c:v>
                </c:pt>
                <c:pt idx="5">
                  <c:v>10.025007455711483</c:v>
                </c:pt>
                <c:pt idx="6">
                  <c:v>10.058417359606436</c:v>
                </c:pt>
                <c:pt idx="7">
                  <c:v>10.092888070820518</c:v>
                </c:pt>
                <c:pt idx="8">
                  <c:v>10.128489168607045</c:v>
                </c:pt>
                <c:pt idx="9">
                  <c:v>10.165297310658811</c:v>
                </c:pt>
                <c:pt idx="10">
                  <c:v>10.203397227050653</c:v>
                </c:pt>
                <c:pt idx="11">
                  <c:v>10.242882895008734</c:v>
                </c:pt>
                <c:pt idx="12">
                  <c:v>10.283858935479156</c:v>
                </c:pt>
                <c:pt idx="13">
                  <c:v>10.326442283726106</c:v>
                </c:pt>
                <c:pt idx="14">
                  <c:v>10.370764201127185</c:v>
                </c:pt>
                <c:pt idx="15">
                  <c:v>10.416972715362219</c:v>
                </c:pt>
                <c:pt idx="16">
                  <c:v>10.465235603350685</c:v>
                </c:pt>
                <c:pt idx="17">
                  <c:v>10.515744068571403</c:v>
                </c:pt>
                <c:pt idx="18">
                  <c:v>10.568717316246248</c:v>
                </c:pt>
                <c:pt idx="19">
                  <c:v>10.624408303024127</c:v>
                </c:pt>
                <c:pt idx="20">
                  <c:v>10.683111042647937</c:v>
                </c:pt>
                <c:pt idx="21">
                  <c:v>10.745170001960517</c:v>
                </c:pt>
                <c:pt idx="22">
                  <c:v>10.810992348766389</c:v>
                </c:pt>
                <c:pt idx="23">
                  <c:v>10.881064157766998</c:v>
                </c:pt>
                <c:pt idx="24">
                  <c:v>10.955972216210606</c:v>
                </c:pt>
                <c:pt idx="25">
                  <c:v>11.036433924639109</c:v>
                </c:pt>
                <c:pt idx="26">
                  <c:v>11.123339190287139</c:v>
                </c:pt>
                <c:pt idx="27">
                  <c:v>11.217810592510638</c:v>
                </c:pt>
                <c:pt idx="28">
                  <c:v>11.321292305406201</c:v>
                </c:pt>
                <c:pt idx="29">
                  <c:v>11.435686031807888</c:v>
                </c:pt>
                <c:pt idx="30">
                  <c:v>11.563567337926342</c:v>
                </c:pt>
                <c:pt idx="31">
                  <c:v>11.708547205370559</c:v>
                </c:pt>
                <c:pt idx="32">
                  <c:v>11.875914179447092</c:v>
                </c:pt>
                <c:pt idx="33">
                  <c:v>12.073867294566154</c:v>
                </c:pt>
                <c:pt idx="34">
                  <c:v>12.316142327086295</c:v>
                </c:pt>
                <c:pt idx="35">
                  <c:v>12.628489168607045</c:v>
                </c:pt>
              </c:numCache>
            </c:numRef>
          </c:xVal>
          <c:yVal>
            <c:numRef>
              <c:f>Plots!$J$1:$J$36</c:f>
              <c:numCache>
                <c:formatCode>General</c:formatCode>
                <c:ptCount val="36"/>
                <c:pt idx="0">
                  <c:v>-0.23660738554379535</c:v>
                </c:pt>
                <c:pt idx="1">
                  <c:v>-0.22795331123463214</c:v>
                </c:pt>
                <c:pt idx="2">
                  <c:v>-0.21889267565590487</c:v>
                </c:pt>
                <c:pt idx="3">
                  <c:v>-0.20939580076733399</c:v>
                </c:pt>
                <c:pt idx="4">
                  <c:v>-0.1994300131457134</c:v>
                </c:pt>
                <c:pt idx="5">
                  <c:v>-0.18895925172833294</c:v>
                </c:pt>
                <c:pt idx="6">
                  <c:v>-0.17794361151690907</c:v>
                </c:pt>
                <c:pt idx="7">
                  <c:v>-0.1663388105593171</c:v>
                </c:pt>
                <c:pt idx="8">
                  <c:v>-0.15409556453949946</c:v>
                </c:pt>
                <c:pt idx="9">
                  <c:v>-0.14115884949455548</c:v>
                </c:pt>
                <c:pt idx="10">
                  <c:v>-0.12746702827930712</c:v>
                </c:pt>
                <c:pt idx="11">
                  <c:v>-0.11295081005243368</c:v>
                </c:pt>
                <c:pt idx="12">
                  <c:v>-0.10047811562232312</c:v>
                </c:pt>
                <c:pt idx="13">
                  <c:v>-9.0041639276581265E-2</c:v>
                </c:pt>
                <c:pt idx="14">
                  <c:v>-8.066435380381165E-2</c:v>
                </c:pt>
                <c:pt idx="15">
                  <c:v>-7.0562680899039165E-2</c:v>
                </c:pt>
                <c:pt idx="16">
                  <c:v>-5.9648818007508098E-2</c:v>
                </c:pt>
                <c:pt idx="17">
                  <c:v>-4.7820085893096831E-2</c:v>
                </c:pt>
                <c:pt idx="18">
                  <c:v>-3.4955617364451186E-2</c:v>
                </c:pt>
                <c:pt idx="19">
                  <c:v>-2.0912114044481456E-2</c:v>
                </c:pt>
                <c:pt idx="20">
                  <c:v>-7.2769548121378591E-3</c:v>
                </c:pt>
                <c:pt idx="21">
                  <c:v>-8.7198072628069667E-4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</c:ser>
        <c:dLbls/>
        <c:axId val="92807936"/>
        <c:axId val="87661184"/>
      </c:scatterChart>
      <c:valAx>
        <c:axId val="92807936"/>
        <c:scaling>
          <c:orientation val="minMax"/>
          <c:max val="14"/>
          <c:min val="9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Magnitude diviation due to anti-blooming</a:t>
                </a:r>
              </a:p>
            </c:rich>
          </c:tx>
          <c:layout/>
        </c:title>
        <c:numFmt formatCode="General" sourceLinked="1"/>
        <c:tickLblPos val="nextTo"/>
        <c:crossAx val="87661184"/>
        <c:crosses val="autoZero"/>
        <c:crossBetween val="midCat"/>
      </c:valAx>
      <c:valAx>
        <c:axId val="87661184"/>
        <c:scaling>
          <c:orientation val="minMax"/>
          <c:max val="2"/>
          <c:min val="-2"/>
        </c:scaling>
        <c:axPos val="l"/>
        <c:majorGridlines/>
        <c:minorGridlines/>
        <c:numFmt formatCode="General" sourceLinked="1"/>
        <c:tickLblPos val="nextTo"/>
        <c:crossAx val="92807936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9</xdr:col>
      <xdr:colOff>304800</xdr:colOff>
      <xdr:row>17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18</xdr:row>
      <xdr:rowOff>142875</xdr:rowOff>
    </xdr:from>
    <xdr:to>
      <xdr:col>9</xdr:col>
      <xdr:colOff>295275</xdr:colOff>
      <xdr:row>33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I24" sqref="I24"/>
    </sheetView>
  </sheetViews>
  <sheetFormatPr defaultRowHeight="15"/>
  <cols>
    <col min="1" max="1" width="4.85546875" customWidth="1"/>
    <col min="2" max="2" width="6.42578125" customWidth="1"/>
    <col min="3" max="3" width="5.140625" customWidth="1"/>
  </cols>
  <sheetData>
    <row r="1" spans="1:8">
      <c r="A1" t="s">
        <v>0</v>
      </c>
      <c r="B1" t="s">
        <v>1</v>
      </c>
      <c r="D1" t="s">
        <v>2</v>
      </c>
    </row>
    <row r="2" spans="1:8">
      <c r="A2">
        <v>0</v>
      </c>
      <c r="B2">
        <v>0</v>
      </c>
      <c r="D2">
        <f>EXP((-A2*A2 - B2*B2)/(2.28 * 2.28))</f>
        <v>1</v>
      </c>
      <c r="G2">
        <f>D2 * D15</f>
        <v>10</v>
      </c>
      <c r="H2">
        <f>IF(G2&gt;E16, E16 + (G2 - E16)*D17, G2)</f>
        <v>10</v>
      </c>
    </row>
    <row r="3" spans="1:8">
      <c r="A3">
        <v>0</v>
      </c>
      <c r="B3">
        <v>0.5</v>
      </c>
      <c r="D3">
        <f t="shared" ref="D3:D14" si="0">EXP((-A3*A3 - B3*B3)/(2.28 * 2.28))</f>
        <v>0.95304636915104157</v>
      </c>
      <c r="G3">
        <f>D3 * D15</f>
        <v>9.5304636915104162</v>
      </c>
      <c r="H3">
        <f>IF(G3&gt;E16, E16 + (G3 - E16)*D17, G3)</f>
        <v>9.5304636915104162</v>
      </c>
    </row>
    <row r="4" spans="1:8">
      <c r="A4">
        <v>0</v>
      </c>
      <c r="B4">
        <v>1.5</v>
      </c>
      <c r="D4">
        <f t="shared" si="0"/>
        <v>0.64867368536862502</v>
      </c>
      <c r="G4">
        <f>D4 * D15</f>
        <v>6.4867368536862502</v>
      </c>
      <c r="H4">
        <f>IF(G4&gt;E16, E16 + (G4 - E16)*D17, G4)</f>
        <v>6.4867368536862502</v>
      </c>
    </row>
    <row r="5" spans="1:8">
      <c r="A5">
        <v>0</v>
      </c>
      <c r="B5">
        <v>2.5</v>
      </c>
      <c r="D5">
        <f t="shared" si="0"/>
        <v>0.30050436081913745</v>
      </c>
      <c r="G5">
        <f>D5 * D15</f>
        <v>3.0050436081913743</v>
      </c>
      <c r="H5">
        <f>IF(G5&gt;E16, E16 + (G5 - E16)*D17, G5)</f>
        <v>3.0050436081913743</v>
      </c>
    </row>
    <row r="6" spans="1:8">
      <c r="A6">
        <v>0.5</v>
      </c>
      <c r="B6">
        <v>0.5</v>
      </c>
      <c r="D6">
        <f t="shared" si="0"/>
        <v>0.90829738175198338</v>
      </c>
      <c r="G6">
        <f>D6 * D15</f>
        <v>9.082973817519834</v>
      </c>
      <c r="H6">
        <f>IF(G6&gt;E16, E16 + (G6 - E16)*D17, G6)</f>
        <v>9.082973817519834</v>
      </c>
    </row>
    <row r="7" spans="1:8">
      <c r="A7">
        <v>0.5</v>
      </c>
      <c r="B7">
        <v>1.5</v>
      </c>
      <c r="D7">
        <f t="shared" si="0"/>
        <v>0.61821610060439314</v>
      </c>
      <c r="G7">
        <f>D7 * D15</f>
        <v>6.1821610060439314</v>
      </c>
      <c r="H7">
        <f>IF(G7&gt;E16, E16 + (G7 - E16)*D17, G7)</f>
        <v>6.1821610060439314</v>
      </c>
    </row>
    <row r="8" spans="1:8">
      <c r="A8">
        <v>0.5</v>
      </c>
      <c r="B8">
        <v>2.5</v>
      </c>
      <c r="D8">
        <f t="shared" si="0"/>
        <v>0.28639458999273348</v>
      </c>
      <c r="G8">
        <f>D8 * D15</f>
        <v>2.8639458999273346</v>
      </c>
      <c r="H8">
        <f>IF(G8&gt;E16, E16 + (G8 - E16)*D17, G8)</f>
        <v>2.8639458999273346</v>
      </c>
    </row>
    <row r="9" spans="1:8">
      <c r="A9">
        <v>1.5</v>
      </c>
      <c r="B9">
        <v>1.5</v>
      </c>
      <c r="D9">
        <f t="shared" si="0"/>
        <v>0.42077755008971385</v>
      </c>
      <c r="G9">
        <f>D9 * D15</f>
        <v>4.2077755008971387</v>
      </c>
      <c r="H9">
        <f>IF(G9&gt;E16, E16 + (G9 - E16)*D17, G9)</f>
        <v>4.2077755008971387</v>
      </c>
    </row>
    <row r="10" spans="1:8">
      <c r="A10">
        <v>1.5</v>
      </c>
      <c r="B10">
        <v>2.5</v>
      </c>
      <c r="D10">
        <f t="shared" si="0"/>
        <v>0.19492927120189293</v>
      </c>
      <c r="G10">
        <f>D10 * D15</f>
        <v>1.9492927120189294</v>
      </c>
      <c r="H10">
        <f>IF(G10&gt;E16, E16 + (G10 - E16)*D17, G10)</f>
        <v>1.9492927120189294</v>
      </c>
    </row>
    <row r="11" spans="1:8">
      <c r="A11">
        <v>2.5</v>
      </c>
      <c r="B11">
        <v>2.5</v>
      </c>
      <c r="D11">
        <f t="shared" si="0"/>
        <v>9.0302870871318358E-2</v>
      </c>
      <c r="G11">
        <f>D11 * D15</f>
        <v>0.90302870871318364</v>
      </c>
      <c r="H11">
        <f>IF(G11&gt;E16, E16 + (G11 - E16)*D17, G11)</f>
        <v>0.90302870871318364</v>
      </c>
    </row>
    <row r="13" spans="1:8">
      <c r="G13">
        <f>G2 + 4*(G3 +G4+G5+G6+G7+G8+G9+G10+G11)</f>
        <v>186.84568719403362</v>
      </c>
      <c r="H13">
        <f>H2 + 4*(H3 +H4+H5+H6+H7+H8+H9+H10+H11)</f>
        <v>186.84568719403362</v>
      </c>
    </row>
    <row r="15" spans="1:8">
      <c r="A15" t="s">
        <v>3</v>
      </c>
      <c r="D15">
        <v>10</v>
      </c>
    </row>
    <row r="16" spans="1:8">
      <c r="A16" t="s">
        <v>4</v>
      </c>
      <c r="D16">
        <v>0.65</v>
      </c>
      <c r="E16">
        <f>D16*255</f>
        <v>165.75</v>
      </c>
    </row>
    <row r="17" spans="1:4">
      <c r="A17" t="s">
        <v>5</v>
      </c>
      <c r="D17">
        <v>0.4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J36" activeCellId="1" sqref="E1:E36 J1:J36"/>
    </sheetView>
  </sheetViews>
  <sheetFormatPr defaultRowHeight="15"/>
  <sheetData>
    <row r="1" spans="1:10">
      <c r="A1" s="1">
        <v>380</v>
      </c>
      <c r="B1" s="1">
        <v>7100.1361133732762</v>
      </c>
      <c r="C1" s="1">
        <v>5709.8371277423248</v>
      </c>
      <c r="D1" s="1"/>
      <c r="E1" s="1">
        <f>19.5 -2.5 * LOG(B1)</f>
        <v>9.8718333138641761</v>
      </c>
      <c r="F1" s="1"/>
      <c r="G1" s="1"/>
      <c r="H1" s="1">
        <f>-2.5 *LOG10(C1)</f>
        <v>-9.3915593005920286</v>
      </c>
      <c r="I1" s="1">
        <f>19.5 +H1</f>
        <v>10.108440699407971</v>
      </c>
      <c r="J1" s="1">
        <f>E1-I1</f>
        <v>-0.23660738554379535</v>
      </c>
    </row>
    <row r="2" spans="1:10">
      <c r="A2" s="1">
        <v>370</v>
      </c>
      <c r="B2" s="1">
        <v>6913.290426179241</v>
      </c>
      <c r="C2" s="1">
        <v>5604.0690454333144</v>
      </c>
      <c r="D2" s="1"/>
      <c r="E2" s="1">
        <f t="shared" ref="E2:E36" si="0">19.5 -2.5 * LOG(B2)</f>
        <v>9.9007879952387139</v>
      </c>
      <c r="F2" s="1"/>
      <c r="G2" s="1"/>
      <c r="H2" s="1">
        <f t="shared" ref="H2:H36" si="1">-2.5 *LOG10(C2)</f>
        <v>-9.371258693526654</v>
      </c>
      <c r="I2" s="1">
        <f t="shared" ref="I2:I36" si="2">19.5 +H2</f>
        <v>10.128741306473346</v>
      </c>
      <c r="J2" s="1">
        <f t="shared" ref="J2:J36" si="3">E2-I2</f>
        <v>-0.22795331123463214</v>
      </c>
    </row>
    <row r="3" spans="1:10">
      <c r="A3" s="1">
        <v>360</v>
      </c>
      <c r="B3" s="1">
        <v>6726.4447389852085</v>
      </c>
      <c r="C3" s="1">
        <v>5498.3009631243067</v>
      </c>
      <c r="D3" s="1"/>
      <c r="E3" s="1">
        <f t="shared" si="0"/>
        <v>9.9305360534879838</v>
      </c>
      <c r="F3" s="1"/>
      <c r="G3" s="1"/>
      <c r="H3" s="1">
        <f t="shared" si="1"/>
        <v>-9.3505712708561113</v>
      </c>
      <c r="I3" s="1">
        <f t="shared" si="2"/>
        <v>10.149428729143889</v>
      </c>
      <c r="J3" s="1">
        <f t="shared" si="3"/>
        <v>-0.21889267565590487</v>
      </c>
    </row>
    <row r="4" spans="1:10">
      <c r="A4" s="1">
        <v>350</v>
      </c>
      <c r="B4" s="1">
        <v>6539.599051791176</v>
      </c>
      <c r="C4" s="1">
        <v>5392.532880815299</v>
      </c>
      <c r="D4" s="1"/>
      <c r="E4" s="1">
        <f t="shared" si="0"/>
        <v>9.9611221945305122</v>
      </c>
      <c r="F4" s="1"/>
      <c r="G4" s="1"/>
      <c r="H4" s="1">
        <f t="shared" si="1"/>
        <v>-9.3294820047021538</v>
      </c>
      <c r="I4" s="1">
        <f t="shared" si="2"/>
        <v>10.170517995297846</v>
      </c>
      <c r="J4" s="1">
        <f t="shared" si="3"/>
        <v>-0.20939580076733399</v>
      </c>
    </row>
    <row r="5" spans="1:10">
      <c r="A5" s="1">
        <v>340</v>
      </c>
      <c r="B5" s="1">
        <v>6352.7533645971416</v>
      </c>
      <c r="C5" s="1">
        <v>5286.7647985062895</v>
      </c>
      <c r="D5" s="1"/>
      <c r="E5" s="1">
        <f t="shared" si="0"/>
        <v>9.9925950128005638</v>
      </c>
      <c r="F5" s="1"/>
      <c r="G5" s="1"/>
      <c r="H5" s="1">
        <f t="shared" si="1"/>
        <v>-9.3079749740537228</v>
      </c>
      <c r="I5" s="1">
        <f t="shared" si="2"/>
        <v>10.192025025946277</v>
      </c>
      <c r="J5" s="1">
        <f t="shared" si="3"/>
        <v>-0.1994300131457134</v>
      </c>
    </row>
    <row r="6" spans="1:10">
      <c r="A6" s="1">
        <v>330</v>
      </c>
      <c r="B6" s="1">
        <v>6165.9076774031073</v>
      </c>
      <c r="C6" s="1">
        <v>5180.9967161972809</v>
      </c>
      <c r="D6" s="1"/>
      <c r="E6" s="1">
        <f t="shared" si="0"/>
        <v>10.025007455711483</v>
      </c>
      <c r="F6" s="1"/>
      <c r="G6" s="1"/>
      <c r="H6" s="1">
        <f t="shared" si="1"/>
        <v>-9.2860332925601838</v>
      </c>
      <c r="I6" s="1">
        <f t="shared" si="2"/>
        <v>10.213966707439816</v>
      </c>
      <c r="J6" s="1">
        <f t="shared" si="3"/>
        <v>-0.18895925172833294</v>
      </c>
    </row>
    <row r="7" spans="1:10">
      <c r="A7" s="1">
        <v>320</v>
      </c>
      <c r="B7" s="1">
        <v>5979.0619902090757</v>
      </c>
      <c r="C7" s="1">
        <v>5075.2286338882732</v>
      </c>
      <c r="D7" s="1"/>
      <c r="E7" s="1">
        <f t="shared" si="0"/>
        <v>10.058417359606436</v>
      </c>
      <c r="F7" s="1"/>
      <c r="G7" s="1"/>
      <c r="H7" s="1">
        <f t="shared" si="1"/>
        <v>-9.2636390288766552</v>
      </c>
      <c r="I7" s="1">
        <f t="shared" si="2"/>
        <v>10.236360971123345</v>
      </c>
      <c r="J7" s="1">
        <f t="shared" si="3"/>
        <v>-0.17794361151690907</v>
      </c>
    </row>
    <row r="8" spans="1:10">
      <c r="A8" s="1">
        <v>310</v>
      </c>
      <c r="B8" s="1">
        <v>5792.2163030150423</v>
      </c>
      <c r="C8" s="1">
        <v>4969.4605515792637</v>
      </c>
      <c r="D8" s="1"/>
      <c r="E8" s="1">
        <f t="shared" si="0"/>
        <v>10.092888070820518</v>
      </c>
      <c r="F8" s="1"/>
      <c r="G8" s="1"/>
      <c r="H8" s="1">
        <f t="shared" si="1"/>
        <v>-9.2407731186201651</v>
      </c>
      <c r="I8" s="1">
        <f t="shared" si="2"/>
        <v>10.259226881379835</v>
      </c>
      <c r="J8" s="1">
        <f t="shared" si="3"/>
        <v>-0.1663388105593171</v>
      </c>
    </row>
    <row r="9" spans="1:10">
      <c r="A9" s="1">
        <v>300</v>
      </c>
      <c r="B9" s="1">
        <v>5605.370615821007</v>
      </c>
      <c r="C9" s="1">
        <v>4863.6924692702551</v>
      </c>
      <c r="D9" s="1"/>
      <c r="E9" s="1">
        <f t="shared" si="0"/>
        <v>10.128489168607045</v>
      </c>
      <c r="F9" s="1"/>
      <c r="G9" s="1"/>
      <c r="H9" s="1">
        <f t="shared" si="1"/>
        <v>-9.2174152668534557</v>
      </c>
      <c r="I9" s="1">
        <f t="shared" si="2"/>
        <v>10.282584733146544</v>
      </c>
      <c r="J9" s="1">
        <f t="shared" si="3"/>
        <v>-0.15409556453949946</v>
      </c>
    </row>
    <row r="10" spans="1:10">
      <c r="A10" s="1">
        <v>290</v>
      </c>
      <c r="B10" s="1">
        <v>5418.5249286269736</v>
      </c>
      <c r="C10" s="1">
        <v>4757.9243869612474</v>
      </c>
      <c r="D10" s="1"/>
      <c r="E10" s="1">
        <f t="shared" si="0"/>
        <v>10.165297310658811</v>
      </c>
      <c r="F10" s="1"/>
      <c r="G10" s="1"/>
      <c r="H10" s="1">
        <f t="shared" si="1"/>
        <v>-9.1935438398466331</v>
      </c>
      <c r="I10" s="1">
        <f t="shared" si="2"/>
        <v>10.306456160153367</v>
      </c>
      <c r="J10" s="1">
        <f t="shared" si="3"/>
        <v>-0.14115884949455548</v>
      </c>
    </row>
    <row r="11" spans="1:10">
      <c r="A11" s="1">
        <v>280</v>
      </c>
      <c r="B11" s="1">
        <v>5231.6792414329402</v>
      </c>
      <c r="C11" s="1">
        <v>4652.1563046522388</v>
      </c>
      <c r="D11" s="1"/>
      <c r="E11" s="1">
        <f t="shared" si="0"/>
        <v>10.203397227050653</v>
      </c>
      <c r="F11" s="1"/>
      <c r="G11" s="1"/>
      <c r="H11" s="1">
        <f t="shared" si="1"/>
        <v>-9.1691357446700401</v>
      </c>
      <c r="I11" s="1">
        <f t="shared" si="2"/>
        <v>10.33086425532996</v>
      </c>
      <c r="J11" s="1">
        <f t="shared" si="3"/>
        <v>-0.12746702827930712</v>
      </c>
    </row>
    <row r="12" spans="1:10">
      <c r="A12" s="1">
        <v>270</v>
      </c>
      <c r="B12" s="1">
        <v>5044.8335542389059</v>
      </c>
      <c r="C12" s="1">
        <v>4546.3882223432302</v>
      </c>
      <c r="D12" s="1"/>
      <c r="E12" s="1">
        <f t="shared" si="0"/>
        <v>10.242882895008734</v>
      </c>
      <c r="F12" s="1"/>
      <c r="G12" s="1"/>
      <c r="H12" s="1">
        <f t="shared" si="1"/>
        <v>-9.1441662949388327</v>
      </c>
      <c r="I12" s="1">
        <f t="shared" si="2"/>
        <v>10.355833705061167</v>
      </c>
      <c r="J12" s="1">
        <f t="shared" si="3"/>
        <v>-0.11295081005243368</v>
      </c>
    </row>
    <row r="13" spans="1:10">
      <c r="A13" s="1">
        <v>260</v>
      </c>
      <c r="B13" s="1">
        <v>4857.9878670448734</v>
      </c>
      <c r="C13" s="1">
        <v>4428.5869868113632</v>
      </c>
      <c r="D13" s="1"/>
      <c r="E13" s="1">
        <f t="shared" si="0"/>
        <v>10.283858935479156</v>
      </c>
      <c r="F13" s="1"/>
      <c r="G13" s="1"/>
      <c r="H13" s="1">
        <f t="shared" si="1"/>
        <v>-9.115662948898521</v>
      </c>
      <c r="I13" s="1">
        <f t="shared" si="2"/>
        <v>10.384337051101479</v>
      </c>
      <c r="J13" s="1">
        <f t="shared" si="3"/>
        <v>-0.10047811562232312</v>
      </c>
    </row>
    <row r="14" spans="1:10">
      <c r="A14" s="1">
        <v>250</v>
      </c>
      <c r="B14" s="1">
        <v>4671.1421798508391</v>
      </c>
      <c r="C14" s="1">
        <v>4299.3859293090236</v>
      </c>
      <c r="D14" s="1"/>
      <c r="E14" s="1">
        <f t="shared" si="0"/>
        <v>10.326442283726106</v>
      </c>
      <c r="F14" s="1"/>
      <c r="G14" s="1"/>
      <c r="H14" s="1">
        <f t="shared" si="1"/>
        <v>-9.0835160769973129</v>
      </c>
      <c r="I14" s="1">
        <f t="shared" si="2"/>
        <v>10.416483923002687</v>
      </c>
      <c r="J14" s="1">
        <f t="shared" si="3"/>
        <v>-9.0041639276581265E-2</v>
      </c>
    </row>
    <row r="15" spans="1:10">
      <c r="A15" s="1">
        <v>240</v>
      </c>
      <c r="B15" s="1">
        <v>4484.2964926568056</v>
      </c>
      <c r="C15" s="1">
        <v>4163.2124921366631</v>
      </c>
      <c r="D15" s="1"/>
      <c r="E15" s="1">
        <f t="shared" si="0"/>
        <v>10.370764201127185</v>
      </c>
      <c r="F15" s="1"/>
      <c r="G15" s="1"/>
      <c r="H15" s="1">
        <f t="shared" si="1"/>
        <v>-9.0485714450690029</v>
      </c>
      <c r="I15" s="1">
        <f t="shared" si="2"/>
        <v>10.451428554930997</v>
      </c>
      <c r="J15" s="1">
        <f t="shared" si="3"/>
        <v>-8.066435380381165E-2</v>
      </c>
    </row>
    <row r="16" spans="1:10">
      <c r="A16" s="1">
        <v>230</v>
      </c>
      <c r="B16" s="1">
        <v>4297.4508054627713</v>
      </c>
      <c r="C16" s="1">
        <v>4027.0390549643021</v>
      </c>
      <c r="D16" s="1"/>
      <c r="E16" s="1">
        <f t="shared" si="0"/>
        <v>10.416972715362219</v>
      </c>
      <c r="F16" s="1"/>
      <c r="G16" s="1"/>
      <c r="H16" s="1">
        <f t="shared" si="1"/>
        <v>-9.0124646037387421</v>
      </c>
      <c r="I16" s="1">
        <f t="shared" si="2"/>
        <v>10.487535396261258</v>
      </c>
      <c r="J16" s="1">
        <f t="shared" si="3"/>
        <v>-7.0562680899039165E-2</v>
      </c>
    </row>
    <row r="17" spans="1:10">
      <c r="A17" s="1">
        <v>220</v>
      </c>
      <c r="B17" s="1">
        <v>4110.6051182687388</v>
      </c>
      <c r="C17" s="1">
        <v>3890.8656177919411</v>
      </c>
      <c r="D17" s="1"/>
      <c r="E17" s="1">
        <f t="shared" si="0"/>
        <v>10.465235603350685</v>
      </c>
      <c r="F17" s="1"/>
      <c r="G17" s="1"/>
      <c r="H17" s="1">
        <f t="shared" si="1"/>
        <v>-8.9751155786418071</v>
      </c>
      <c r="I17" s="1">
        <f t="shared" si="2"/>
        <v>10.524884421358193</v>
      </c>
      <c r="J17" s="1">
        <f t="shared" si="3"/>
        <v>-5.9648818007508098E-2</v>
      </c>
    </row>
    <row r="18" spans="1:10">
      <c r="A18" s="1">
        <v>210</v>
      </c>
      <c r="B18" s="1">
        <v>3923.7594310747049</v>
      </c>
      <c r="C18" s="1">
        <v>3754.6921806195801</v>
      </c>
      <c r="D18" s="1"/>
      <c r="E18" s="1">
        <f t="shared" si="0"/>
        <v>10.515744068571403</v>
      </c>
      <c r="F18" s="1"/>
      <c r="G18" s="1"/>
      <c r="H18" s="1">
        <f t="shared" si="1"/>
        <v>-8.9364358455355006</v>
      </c>
      <c r="I18" s="1">
        <f t="shared" si="2"/>
        <v>10.563564154464499</v>
      </c>
      <c r="J18" s="1">
        <f t="shared" si="3"/>
        <v>-4.7820085893096831E-2</v>
      </c>
    </row>
    <row r="19" spans="1:10">
      <c r="A19" s="1">
        <v>200</v>
      </c>
      <c r="B19" s="1">
        <v>3736.9137438806711</v>
      </c>
      <c r="C19" s="1">
        <v>3618.5187434472191</v>
      </c>
      <c r="D19" s="1"/>
      <c r="E19" s="1">
        <f t="shared" si="0"/>
        <v>10.568717316246248</v>
      </c>
      <c r="F19" s="1"/>
      <c r="G19" s="1"/>
      <c r="H19" s="1">
        <f t="shared" si="1"/>
        <v>-8.8963270663893006</v>
      </c>
      <c r="I19" s="1">
        <f t="shared" si="2"/>
        <v>10.603672933610699</v>
      </c>
      <c r="J19" s="1">
        <f t="shared" si="3"/>
        <v>-3.4955617364451186E-2</v>
      </c>
    </row>
    <row r="20" spans="1:10">
      <c r="A20" s="1">
        <v>190</v>
      </c>
      <c r="B20" s="1">
        <v>3550.0680566866381</v>
      </c>
      <c r="C20" s="1">
        <v>3482.3453062748586</v>
      </c>
      <c r="D20" s="1"/>
      <c r="E20" s="1">
        <f t="shared" si="0"/>
        <v>10.624408303024127</v>
      </c>
      <c r="F20" s="1"/>
      <c r="G20" s="1"/>
      <c r="H20" s="1">
        <f t="shared" si="1"/>
        <v>-8.8546795829313911</v>
      </c>
      <c r="I20" s="1">
        <f t="shared" si="2"/>
        <v>10.645320417068609</v>
      </c>
      <c r="J20" s="1">
        <f t="shared" si="3"/>
        <v>-2.0912114044481456E-2</v>
      </c>
    </row>
    <row r="21" spans="1:10">
      <c r="A21" s="1">
        <v>180</v>
      </c>
      <c r="B21" s="1">
        <v>3363.2223694926042</v>
      </c>
      <c r="C21" s="1">
        <v>3340.7563380193542</v>
      </c>
      <c r="D21" s="1"/>
      <c r="E21" s="1">
        <f t="shared" si="0"/>
        <v>10.683111042647937</v>
      </c>
      <c r="F21" s="1"/>
      <c r="G21" s="1"/>
      <c r="H21" s="1">
        <f t="shared" si="1"/>
        <v>-8.8096120025399252</v>
      </c>
      <c r="I21" s="1">
        <f t="shared" si="2"/>
        <v>10.690387997460075</v>
      </c>
      <c r="J21" s="1">
        <f t="shared" si="3"/>
        <v>-7.2769548121378591E-3</v>
      </c>
    </row>
    <row r="22" spans="1:10">
      <c r="A22" s="1">
        <v>170</v>
      </c>
      <c r="B22" s="1">
        <v>3176.3766822985708</v>
      </c>
      <c r="C22" s="1">
        <v>3173.8266822985706</v>
      </c>
      <c r="D22" s="1"/>
      <c r="E22" s="1">
        <f t="shared" si="0"/>
        <v>10.745170001960517</v>
      </c>
      <c r="F22" s="1"/>
      <c r="G22" s="1"/>
      <c r="H22" s="1">
        <f t="shared" si="1"/>
        <v>-8.7539580173132023</v>
      </c>
      <c r="I22" s="1">
        <f t="shared" si="2"/>
        <v>10.746041982686798</v>
      </c>
      <c r="J22" s="1">
        <f t="shared" si="3"/>
        <v>-8.7198072628069667E-4</v>
      </c>
    </row>
    <row r="23" spans="1:10">
      <c r="A23" s="1">
        <v>160</v>
      </c>
      <c r="B23" s="1">
        <v>2989.5309951045379</v>
      </c>
      <c r="C23" s="1">
        <v>2989.5309951045379</v>
      </c>
      <c r="D23" s="1"/>
      <c r="E23" s="1">
        <f t="shared" si="0"/>
        <v>10.810992348766389</v>
      </c>
      <c r="F23" s="1"/>
      <c r="G23" s="1"/>
      <c r="H23" s="1">
        <f t="shared" si="1"/>
        <v>-8.6890076512336112</v>
      </c>
      <c r="I23" s="1">
        <f t="shared" si="2"/>
        <v>10.810992348766389</v>
      </c>
      <c r="J23" s="1">
        <f t="shared" si="3"/>
        <v>0</v>
      </c>
    </row>
    <row r="24" spans="1:10">
      <c r="A24" s="1">
        <v>150</v>
      </c>
      <c r="B24" s="1">
        <v>2802.6853079105035</v>
      </c>
      <c r="C24" s="1">
        <v>2802.6853079105035</v>
      </c>
      <c r="D24" s="1"/>
      <c r="E24" s="1">
        <f t="shared" si="0"/>
        <v>10.881064157766998</v>
      </c>
      <c r="F24" s="1"/>
      <c r="G24" s="1"/>
      <c r="H24" s="1">
        <f t="shared" si="1"/>
        <v>-8.618935842233002</v>
      </c>
      <c r="I24" s="1">
        <f t="shared" si="2"/>
        <v>10.881064157766998</v>
      </c>
      <c r="J24" s="1">
        <f t="shared" si="3"/>
        <v>0</v>
      </c>
    </row>
    <row r="25" spans="1:10">
      <c r="A25" s="1">
        <v>140</v>
      </c>
      <c r="B25" s="1">
        <v>2615.8396207164701</v>
      </c>
      <c r="C25" s="1">
        <v>2615.8396207164701</v>
      </c>
      <c r="D25" s="1"/>
      <c r="E25" s="1">
        <f t="shared" si="0"/>
        <v>10.955972216210606</v>
      </c>
      <c r="F25" s="1"/>
      <c r="G25" s="1"/>
      <c r="H25" s="1">
        <f t="shared" si="1"/>
        <v>-8.5440277837893941</v>
      </c>
      <c r="I25" s="1">
        <f t="shared" si="2"/>
        <v>10.955972216210606</v>
      </c>
      <c r="J25" s="1">
        <f t="shared" si="3"/>
        <v>0</v>
      </c>
    </row>
    <row r="26" spans="1:10">
      <c r="A26" s="1">
        <v>130</v>
      </c>
      <c r="B26" s="1">
        <v>2428.9939335224367</v>
      </c>
      <c r="C26" s="1">
        <v>2428.9939335224367</v>
      </c>
      <c r="D26" s="1"/>
      <c r="E26" s="1">
        <f t="shared" si="0"/>
        <v>11.036433924639109</v>
      </c>
      <c r="F26" s="1"/>
      <c r="G26" s="1"/>
      <c r="H26" s="1">
        <f t="shared" si="1"/>
        <v>-8.463566075360891</v>
      </c>
      <c r="I26" s="1">
        <f t="shared" si="2"/>
        <v>11.036433924639109</v>
      </c>
      <c r="J26" s="1">
        <f t="shared" si="3"/>
        <v>0</v>
      </c>
    </row>
    <row r="27" spans="1:10">
      <c r="A27" s="1">
        <v>120</v>
      </c>
      <c r="B27" s="1">
        <v>2242.1482463284028</v>
      </c>
      <c r="C27" s="1">
        <v>2242.1482463284028</v>
      </c>
      <c r="D27" s="1"/>
      <c r="E27" s="1">
        <f t="shared" si="0"/>
        <v>11.123339190287139</v>
      </c>
      <c r="F27" s="1"/>
      <c r="G27" s="1"/>
      <c r="H27" s="1">
        <f t="shared" si="1"/>
        <v>-8.3766608097128614</v>
      </c>
      <c r="I27" s="1">
        <f t="shared" si="2"/>
        <v>11.123339190287139</v>
      </c>
      <c r="J27" s="1">
        <f t="shared" si="3"/>
        <v>0</v>
      </c>
    </row>
    <row r="28" spans="1:10">
      <c r="A28" s="1">
        <v>110</v>
      </c>
      <c r="B28" s="1">
        <v>2055.3025591343694</v>
      </c>
      <c r="C28" s="1">
        <v>2055.3025591343694</v>
      </c>
      <c r="D28" s="1"/>
      <c r="E28" s="1">
        <f t="shared" si="0"/>
        <v>11.217810592510638</v>
      </c>
      <c r="F28" s="1"/>
      <c r="G28" s="1"/>
      <c r="H28" s="1">
        <f t="shared" si="1"/>
        <v>-8.2821894074893621</v>
      </c>
      <c r="I28" s="1">
        <f t="shared" si="2"/>
        <v>11.217810592510638</v>
      </c>
      <c r="J28" s="1">
        <f t="shared" si="3"/>
        <v>0</v>
      </c>
    </row>
    <row r="29" spans="1:10">
      <c r="A29" s="1">
        <v>100</v>
      </c>
      <c r="B29" s="1">
        <v>1868.4568719403355</v>
      </c>
      <c r="C29" s="1">
        <v>1868.4568719403355</v>
      </c>
      <c r="D29" s="1"/>
      <c r="E29" s="1">
        <f t="shared" si="0"/>
        <v>11.321292305406201</v>
      </c>
      <c r="F29" s="1"/>
      <c r="G29" s="1"/>
      <c r="H29" s="1">
        <f t="shared" si="1"/>
        <v>-8.1787076945937986</v>
      </c>
      <c r="I29" s="1">
        <f t="shared" si="2"/>
        <v>11.321292305406201</v>
      </c>
      <c r="J29" s="1">
        <f t="shared" si="3"/>
        <v>0</v>
      </c>
    </row>
    <row r="30" spans="1:10">
      <c r="A30" s="1">
        <v>90</v>
      </c>
      <c r="B30" s="1">
        <v>1681.6111847463021</v>
      </c>
      <c r="C30" s="1">
        <v>1681.6111847463021</v>
      </c>
      <c r="D30" s="1"/>
      <c r="E30" s="1">
        <f t="shared" si="0"/>
        <v>11.435686031807888</v>
      </c>
      <c r="F30" s="1"/>
      <c r="G30" s="1"/>
      <c r="H30" s="1">
        <f t="shared" si="1"/>
        <v>-8.0643139681921117</v>
      </c>
      <c r="I30" s="1">
        <f t="shared" si="2"/>
        <v>11.435686031807888</v>
      </c>
      <c r="J30" s="1">
        <f t="shared" si="3"/>
        <v>0</v>
      </c>
    </row>
    <row r="31" spans="1:10">
      <c r="A31" s="1">
        <v>80</v>
      </c>
      <c r="B31" s="1">
        <v>1494.7654975522689</v>
      </c>
      <c r="C31" s="1">
        <v>1494.7654975522689</v>
      </c>
      <c r="D31" s="1"/>
      <c r="E31" s="1">
        <f t="shared" si="0"/>
        <v>11.563567337926342</v>
      </c>
      <c r="F31" s="1"/>
      <c r="G31" s="1"/>
      <c r="H31" s="1">
        <f t="shared" si="1"/>
        <v>-7.9364326620736581</v>
      </c>
      <c r="I31" s="1">
        <f t="shared" si="2"/>
        <v>11.563567337926342</v>
      </c>
      <c r="J31" s="1">
        <f t="shared" si="3"/>
        <v>0</v>
      </c>
    </row>
    <row r="32" spans="1:10">
      <c r="A32" s="1">
        <v>70</v>
      </c>
      <c r="B32" s="1">
        <v>1307.9198103582351</v>
      </c>
      <c r="C32" s="1">
        <v>1307.9198103582351</v>
      </c>
      <c r="D32" s="1"/>
      <c r="E32" s="1">
        <f t="shared" si="0"/>
        <v>11.708547205370559</v>
      </c>
      <c r="F32" s="1"/>
      <c r="G32" s="1"/>
      <c r="H32" s="1">
        <f t="shared" si="1"/>
        <v>-7.791452794629441</v>
      </c>
      <c r="I32" s="1">
        <f t="shared" si="2"/>
        <v>11.708547205370559</v>
      </c>
      <c r="J32" s="1">
        <f t="shared" si="3"/>
        <v>0</v>
      </c>
    </row>
    <row r="33" spans="1:10">
      <c r="A33" s="1">
        <v>60</v>
      </c>
      <c r="B33" s="1">
        <v>1121.0741231642014</v>
      </c>
      <c r="C33" s="1">
        <v>1121.0741231642014</v>
      </c>
      <c r="D33" s="1"/>
      <c r="E33" s="1">
        <f t="shared" si="0"/>
        <v>11.875914179447092</v>
      </c>
      <c r="F33" s="1"/>
      <c r="G33" s="1"/>
      <c r="H33" s="1">
        <f t="shared" si="1"/>
        <v>-7.6240858205529083</v>
      </c>
      <c r="I33" s="1">
        <f t="shared" si="2"/>
        <v>11.875914179447092</v>
      </c>
      <c r="J33" s="1">
        <f t="shared" si="3"/>
        <v>0</v>
      </c>
    </row>
    <row r="34" spans="1:10">
      <c r="A34" s="1">
        <v>50</v>
      </c>
      <c r="B34" s="1">
        <v>934.22843597016777</v>
      </c>
      <c r="C34" s="1">
        <v>934.22843597016777</v>
      </c>
      <c r="D34" s="1"/>
      <c r="E34" s="1">
        <f t="shared" si="0"/>
        <v>12.073867294566154</v>
      </c>
      <c r="F34" s="1"/>
      <c r="G34" s="1"/>
      <c r="H34" s="1">
        <f t="shared" si="1"/>
        <v>-7.4261327054338455</v>
      </c>
      <c r="I34" s="1">
        <f t="shared" si="2"/>
        <v>12.073867294566154</v>
      </c>
      <c r="J34" s="1">
        <f t="shared" si="3"/>
        <v>0</v>
      </c>
    </row>
    <row r="35" spans="1:10">
      <c r="A35" s="1">
        <v>40</v>
      </c>
      <c r="B35" s="1">
        <v>747.38274877613446</v>
      </c>
      <c r="C35" s="1">
        <v>747.38274877613446</v>
      </c>
      <c r="D35" s="1"/>
      <c r="E35" s="1">
        <f t="shared" si="0"/>
        <v>12.316142327086295</v>
      </c>
      <c r="F35" s="1"/>
      <c r="G35" s="1"/>
      <c r="H35" s="1">
        <f t="shared" si="1"/>
        <v>-7.1838576729137049</v>
      </c>
      <c r="I35" s="1">
        <f t="shared" si="2"/>
        <v>12.316142327086295</v>
      </c>
      <c r="J35" s="1">
        <f t="shared" si="3"/>
        <v>0</v>
      </c>
    </row>
    <row r="36" spans="1:10">
      <c r="A36" s="1">
        <v>30</v>
      </c>
      <c r="B36" s="1">
        <v>560.5370615821007</v>
      </c>
      <c r="C36" s="1">
        <v>560.5370615821007</v>
      </c>
      <c r="D36" s="1"/>
      <c r="E36" s="1">
        <f t="shared" si="0"/>
        <v>12.628489168607045</v>
      </c>
      <c r="F36" s="1"/>
      <c r="G36" s="1"/>
      <c r="H36" s="1">
        <f t="shared" si="1"/>
        <v>-6.8715108313929552</v>
      </c>
      <c r="I36" s="1">
        <f t="shared" si="2"/>
        <v>12.628489168607045</v>
      </c>
      <c r="J36" s="1">
        <f t="shared" si="3"/>
        <v>0</v>
      </c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Computations</vt:lpstr>
      <vt:lpstr>Plots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 Pavlov</dc:creator>
  <cp:lastModifiedBy>Hristo Pavlov</cp:lastModifiedBy>
  <dcterms:created xsi:type="dcterms:W3CDTF">2009-10-17T14:41:25Z</dcterms:created>
  <dcterms:modified xsi:type="dcterms:W3CDTF">2009-10-18T01:01:41Z</dcterms:modified>
</cp:coreProperties>
</file>